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12240" activeTab="0"/>
  </bookViews>
  <sheets>
    <sheet name="Konzentrationsmessung" sheetId="1" r:id="rId1"/>
    <sheet name="Einstellen mit Verdünnung" sheetId="2" r:id="rId2"/>
    <sheet name="Einstellen mit Konzentrat" sheetId="3" r:id="rId3"/>
  </sheets>
  <definedNames/>
  <calcPr fullCalcOnLoad="1"/>
</workbook>
</file>

<file path=xl/sharedStrings.xml><?xml version="1.0" encoding="utf-8"?>
<sst xmlns="http://schemas.openxmlformats.org/spreadsheetml/2006/main" count="76" uniqueCount="58">
  <si>
    <t xml:space="preserve">Für eine stetige Konzentration des Beschichtungsbades von 2% </t>
  </si>
  <si>
    <t>y: Menge des nachzufüllenden Verdünners (in Liter)</t>
  </si>
  <si>
    <t>Eingabefelder</t>
  </si>
  <si>
    <t>x: Menge des verbliebenen Materials im Beschichtungsbehälter (in Liter)</t>
  </si>
  <si>
    <t>m: Konzentration des verbliebenen Materials im Beschichtungsbehälter (in %)</t>
  </si>
  <si>
    <t>Formel:</t>
  </si>
  <si>
    <t>Konzentration  des verbliebenen Mediums im Beschichtungsbehälter in %</t>
  </si>
  <si>
    <t>Menge des verbliebenen Mediums im Behälter in Liter</t>
  </si>
  <si>
    <t>Nachzufüllende Menge in Liter</t>
  </si>
  <si>
    <t>1Liter = 1,52Kg Verdünner bei 21°C</t>
  </si>
  <si>
    <t>1Liter = 1,52Kg Konzentrat bei 21°C</t>
  </si>
  <si>
    <t xml:space="preserve">Also 2,625 Liter 10% Konzentrat nachfüllen. </t>
  </si>
  <si>
    <t>y=105/8*(2-100*1,8) = 2,625 l</t>
  </si>
  <si>
    <t>m: Konzentration des verbliebenen Materials im Tank (in %)</t>
  </si>
  <si>
    <t>x: Menge des verbliebenen Materials im Tank (in Liter)</t>
  </si>
  <si>
    <t>y: Menge des nachzufüllenden Konzentrates von 10% (in Liter)</t>
  </si>
  <si>
    <r>
      <t>Beispiel:</t>
    </r>
    <r>
      <rPr>
        <sz val="11"/>
        <rFont val="Arial"/>
        <family val="2"/>
      </rPr>
      <t xml:space="preserve"> Gemessen 105 l im Tank mit 2,2% Konzentration.</t>
    </r>
  </si>
  <si>
    <t>y=105*(2,2/2-1) = 10,5 l</t>
  </si>
  <si>
    <t xml:space="preserve">Also 10,5 Liter Verdünner nachfüllen. </t>
  </si>
  <si>
    <t>Bei 21°C ist das etwa 15,96 Kg</t>
  </si>
  <si>
    <t>Bei 21°C ist das etwa 3,99 Kg</t>
  </si>
  <si>
    <r>
      <t>Beispiel:</t>
    </r>
    <r>
      <rPr>
        <sz val="11"/>
        <rFont val="Arial"/>
        <family val="2"/>
      </rPr>
      <t xml:space="preserve"> Gemessen 105 l im Tank mit 1,8% Konzentration.</t>
    </r>
  </si>
  <si>
    <t>Kunde:</t>
  </si>
  <si>
    <t>Anlage:</t>
  </si>
  <si>
    <t>Projekt:</t>
  </si>
  <si>
    <t>Auftrag:</t>
  </si>
  <si>
    <t>Badkonzentration =</t>
  </si>
  <si>
    <t>(Ergebnis-Leergut)</t>
  </si>
  <si>
    <t>Probe</t>
  </si>
  <si>
    <t>*100</t>
  </si>
  <si>
    <t>Zeiten</t>
  </si>
  <si>
    <t>Gewicht</t>
  </si>
  <si>
    <t>Bemerkung</t>
  </si>
  <si>
    <t>Messung Datum</t>
  </si>
  <si>
    <t>Uhrzeit</t>
  </si>
  <si>
    <r>
      <t xml:space="preserve">Leergut
</t>
    </r>
    <r>
      <rPr>
        <sz val="8"/>
        <rFont val="Arial"/>
        <family val="2"/>
      </rPr>
      <t>(Schale + Spritze)</t>
    </r>
    <r>
      <rPr>
        <sz val="10"/>
        <rFont val="Arial"/>
        <family val="2"/>
      </rPr>
      <t xml:space="preserve">
[g] </t>
    </r>
    <r>
      <rPr>
        <sz val="8"/>
        <rFont val="Arial"/>
        <family val="2"/>
      </rPr>
      <t xml:space="preserve">
</t>
    </r>
    <r>
      <rPr>
        <sz val="4"/>
        <color indexed="9"/>
        <rFont val="Arial"/>
        <family val="2"/>
      </rPr>
      <t>0</t>
    </r>
  </si>
  <si>
    <r>
      <t xml:space="preserve">Gesamt
</t>
    </r>
    <r>
      <rPr>
        <sz val="8"/>
        <rFont val="Arial"/>
        <family val="2"/>
      </rPr>
      <t>(Schale+Spritze
+Probe)</t>
    </r>
    <r>
      <rPr>
        <sz val="10"/>
        <rFont val="Arial"/>
        <family val="2"/>
      </rPr>
      <t xml:space="preserve">
[g]
</t>
    </r>
    <r>
      <rPr>
        <sz val="4"/>
        <color indexed="9"/>
        <rFont val="Arial"/>
        <family val="2"/>
      </rPr>
      <t>0</t>
    </r>
  </si>
  <si>
    <r>
      <t xml:space="preserve">Probe </t>
    </r>
    <r>
      <rPr>
        <sz val="8"/>
        <rFont val="Arial"/>
        <family val="2"/>
      </rPr>
      <t>(Gesamt-Leergut)</t>
    </r>
    <r>
      <rPr>
        <sz val="10"/>
        <rFont val="Arial"/>
        <family val="2"/>
      </rPr>
      <t xml:space="preserve">
[g]
</t>
    </r>
    <r>
      <rPr>
        <sz val="4"/>
        <color indexed="9"/>
        <rFont val="Arial"/>
        <family val="2"/>
      </rPr>
      <t>0</t>
    </r>
  </si>
  <si>
    <r>
      <t xml:space="preserve">Ergebnis
[g]
</t>
    </r>
    <r>
      <rPr>
        <sz val="4"/>
        <color indexed="9"/>
        <rFont val="Arial"/>
        <family val="2"/>
      </rPr>
      <t>0</t>
    </r>
  </si>
  <si>
    <r>
      <t xml:space="preserve">Soll
[%]
</t>
    </r>
    <r>
      <rPr>
        <sz val="4"/>
        <color indexed="9"/>
        <rFont val="Arial"/>
        <family val="2"/>
      </rPr>
      <t>0</t>
    </r>
  </si>
  <si>
    <r>
      <t xml:space="preserve">Ist
[%]
</t>
    </r>
    <r>
      <rPr>
        <sz val="4"/>
        <color indexed="9"/>
        <rFont val="Arial"/>
        <family val="2"/>
      </rPr>
      <t>0</t>
    </r>
  </si>
  <si>
    <t xml:space="preserve"> </t>
  </si>
  <si>
    <t>Bearbeiter</t>
  </si>
  <si>
    <t>1,8-2,2%</t>
  </si>
  <si>
    <t xml:space="preserve">Für eine stetige Konzentration des Beschichtungsbades von z.B. 2% </t>
  </si>
  <si>
    <t>y=x*(m/z-1)</t>
  </si>
  <si>
    <t>z: Konzentration des gewünschten Materials im Beschichtungsbehälter (in %)</t>
  </si>
  <si>
    <t>Gewünschte Konzentration. Muss kleiner als das verbliebene sein</t>
  </si>
  <si>
    <t>Gewünschte Konzentration. Muss größer als das verbliebene sein</t>
  </si>
  <si>
    <t>Y=X/8*(z-100*m)</t>
  </si>
  <si>
    <t>Badeinstellung  auf einen gewünschten Prozentsatz mit 10% Konzentrat</t>
  </si>
  <si>
    <t>Badeinstellung  auf einen gewünschten Prozentsatz mit Verdünnung</t>
  </si>
  <si>
    <t>Das Fluorpolymerbeschichtungsbad hat mehr als 2,20% Feststoffgehalt.</t>
  </si>
  <si>
    <t>Das Fluorpolymerbeschichtungsbad hat weniger als 1,80% Feststoffgehalt.</t>
  </si>
  <si>
    <t>Wenn das Ergebnis über 2,20% liegt, das Bad mit Hilfe der EINSTELLUNG MIT VERDÜNNUNG verdünnen.</t>
  </si>
  <si>
    <t>Wenn das Ergebnis unter 1,80% liegt, das Bad mit Hilfe der EINSTELLUNG MIT KONZENTRAT nachdosieren.</t>
  </si>
  <si>
    <t>PRIMA V5</t>
  </si>
  <si>
    <t>Höhe des Bades in cm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</si>
</sst>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#,##0.00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7" fillId="33" borderId="1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0" fillId="0" borderId="0" xfId="53">
      <alignment/>
      <protection/>
    </xf>
    <xf numFmtId="0" fontId="0" fillId="0" borderId="0" xfId="53" applyBorder="1">
      <alignment/>
      <protection/>
    </xf>
    <xf numFmtId="0" fontId="5" fillId="0" borderId="0" xfId="53" applyFont="1">
      <alignment/>
      <protection/>
    </xf>
    <xf numFmtId="0" fontId="4" fillId="33" borderId="10" xfId="53" applyFont="1" applyFill="1" applyBorder="1" applyAlignment="1">
      <alignment horizontal="center"/>
      <protection/>
    </xf>
    <xf numFmtId="0" fontId="7" fillId="33" borderId="10" xfId="53" applyFont="1" applyFill="1" applyBorder="1">
      <alignment/>
      <protection/>
    </xf>
    <xf numFmtId="0" fontId="7" fillId="0" borderId="0" xfId="53" applyFont="1" applyAlignment="1">
      <alignment wrapText="1"/>
      <protection/>
    </xf>
    <xf numFmtId="0" fontId="7" fillId="0" borderId="0" xfId="53" applyFont="1">
      <alignment/>
      <protection/>
    </xf>
    <xf numFmtId="0" fontId="0" fillId="0" borderId="0" xfId="53" applyAlignment="1">
      <alignment wrapText="1"/>
      <protection/>
    </xf>
    <xf numFmtId="0" fontId="6" fillId="0" borderId="0" xfId="53" applyFont="1">
      <alignment/>
      <protection/>
    </xf>
    <xf numFmtId="0" fontId="7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172" fontId="7" fillId="34" borderId="10" xfId="53" applyNumberFormat="1" applyFont="1" applyFill="1" applyBorder="1" applyAlignment="1">
      <alignment horizont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2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74" fontId="0" fillId="0" borderId="0" xfId="0" applyNumberFormat="1" applyFill="1" applyBorder="1" applyAlignment="1" applyProtection="1">
      <alignment horizontal="center" vertical="center"/>
      <protection locked="0"/>
    </xf>
    <xf numFmtId="174" fontId="0" fillId="35" borderId="10" xfId="0" applyNumberFormat="1" applyFont="1" applyFill="1" applyBorder="1" applyAlignment="1">
      <alignment vertical="center"/>
    </xf>
    <xf numFmtId="174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0" fontId="0" fillId="35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 quotePrefix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0" fillId="0" borderId="0" xfId="0" applyAlignment="1" quotePrefix="1">
      <alignment/>
    </xf>
    <xf numFmtId="0" fontId="14" fillId="0" borderId="0" xfId="0" applyFont="1" applyAlignment="1">
      <alignment/>
    </xf>
    <xf numFmtId="2" fontId="4" fillId="33" borderId="10" xfId="0" applyNumberFormat="1" applyFont="1" applyFill="1" applyBorder="1" applyAlignment="1">
      <alignment horizontal="center"/>
    </xf>
    <xf numFmtId="172" fontId="7" fillId="34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4" fillId="33" borderId="10" xfId="53" applyNumberFormat="1" applyFont="1" applyFill="1" applyBorder="1" applyAlignment="1">
      <alignment horizontal="center"/>
      <protection/>
    </xf>
    <xf numFmtId="0" fontId="4" fillId="36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>
      <alignment/>
    </xf>
    <xf numFmtId="0" fontId="11" fillId="0" borderId="0" xfId="0" applyFont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J23" sqref="J23"/>
    </sheetView>
  </sheetViews>
  <sheetFormatPr defaultColWidth="11.421875" defaultRowHeight="12.75"/>
  <cols>
    <col min="1" max="9" width="11.421875" style="0" customWidth="1"/>
    <col min="10" max="10" width="20.8515625" style="0" customWidth="1"/>
  </cols>
  <sheetData>
    <row r="1" spans="1:10" ht="15">
      <c r="A1" s="23" t="s">
        <v>22</v>
      </c>
      <c r="B1" s="54"/>
      <c r="C1" s="54"/>
      <c r="D1" s="23" t="s">
        <v>23</v>
      </c>
      <c r="E1" s="55"/>
      <c r="F1" s="55"/>
      <c r="G1" s="55"/>
      <c r="H1" s="55"/>
      <c r="I1" s="55"/>
      <c r="J1" s="55"/>
    </row>
    <row r="2" spans="1:7" ht="12.75">
      <c r="A2" s="24"/>
      <c r="B2" s="24"/>
      <c r="C2" s="24"/>
      <c r="D2" s="24"/>
      <c r="E2" s="24"/>
      <c r="F2" s="24"/>
      <c r="G2" s="24"/>
    </row>
    <row r="3" spans="1:8" ht="12.75">
      <c r="A3" s="25" t="s">
        <v>24</v>
      </c>
      <c r="B3" s="54"/>
      <c r="C3" s="54"/>
      <c r="D3" s="23" t="s">
        <v>25</v>
      </c>
      <c r="E3" s="56"/>
      <c r="F3" s="56"/>
      <c r="G3" s="56"/>
      <c r="H3" s="56"/>
    </row>
    <row r="4" spans="1:8" ht="12.75">
      <c r="A4" s="25"/>
      <c r="B4" s="27"/>
      <c r="C4" s="57" t="s">
        <v>26</v>
      </c>
      <c r="D4" s="58"/>
      <c r="E4" s="28" t="s">
        <v>27</v>
      </c>
      <c r="F4" s="26"/>
      <c r="G4" s="26"/>
      <c r="H4" s="26"/>
    </row>
    <row r="5" spans="1:8" ht="12.75">
      <c r="A5" s="25"/>
      <c r="B5" s="27"/>
      <c r="C5" s="58"/>
      <c r="D5" s="58"/>
      <c r="E5" s="29" t="s">
        <v>28</v>
      </c>
      <c r="F5" s="26" t="s">
        <v>29</v>
      </c>
      <c r="G5" s="26"/>
      <c r="H5" s="26"/>
    </row>
    <row r="6" spans="3:6" ht="12.75">
      <c r="C6" s="24"/>
      <c r="D6" s="24"/>
      <c r="E6" s="24"/>
      <c r="F6" s="24"/>
    </row>
    <row r="7" spans="1:8" ht="18">
      <c r="A7" s="59" t="s">
        <v>30</v>
      </c>
      <c r="B7" s="59"/>
      <c r="C7" s="59" t="s">
        <v>31</v>
      </c>
      <c r="D7" s="59"/>
      <c r="E7" s="59"/>
      <c r="F7" s="58"/>
      <c r="G7" s="59"/>
      <c r="H7" s="58"/>
    </row>
    <row r="8" spans="1:10" ht="68.25">
      <c r="A8" s="31" t="s">
        <v>33</v>
      </c>
      <c r="B8" s="31" t="s">
        <v>34</v>
      </c>
      <c r="C8" s="32" t="s">
        <v>35</v>
      </c>
      <c r="D8" s="32" t="s">
        <v>36</v>
      </c>
      <c r="E8" s="33" t="s">
        <v>37</v>
      </c>
      <c r="F8" s="32" t="s">
        <v>38</v>
      </c>
      <c r="G8" s="32" t="s">
        <v>39</v>
      </c>
      <c r="H8" s="32" t="s">
        <v>40</v>
      </c>
      <c r="I8" s="34" t="s">
        <v>42</v>
      </c>
      <c r="J8" s="30" t="s">
        <v>32</v>
      </c>
    </row>
    <row r="9" spans="1:7" ht="12.75">
      <c r="A9" s="24"/>
      <c r="B9" s="24"/>
      <c r="C9" s="24"/>
      <c r="D9" s="24"/>
      <c r="E9" s="24"/>
      <c r="F9" s="24"/>
      <c r="G9" s="24"/>
    </row>
    <row r="10" spans="1:9" ht="12.75">
      <c r="A10" s="35"/>
      <c r="B10" s="36"/>
      <c r="C10" s="38"/>
      <c r="D10" s="38"/>
      <c r="E10" s="39">
        <f aca="true" t="shared" si="0" ref="E10:E22">SUM(D10,-C10)</f>
        <v>0</v>
      </c>
      <c r="F10" s="40"/>
      <c r="G10" s="41" t="s">
        <v>43</v>
      </c>
      <c r="H10" s="42" t="e">
        <f aca="true" t="shared" si="1" ref="H10:H22">SUMPRODUCT((F10-C10)/E10)</f>
        <v>#DIV/0!</v>
      </c>
      <c r="I10" s="37"/>
    </row>
    <row r="11" spans="1:9" ht="12.75">
      <c r="A11" s="35"/>
      <c r="B11" s="36"/>
      <c r="C11" s="38"/>
      <c r="D11" s="38"/>
      <c r="E11" s="39">
        <f t="shared" si="0"/>
        <v>0</v>
      </c>
      <c r="F11" s="40"/>
      <c r="G11" s="41" t="s">
        <v>43</v>
      </c>
      <c r="H11" s="42" t="e">
        <f t="shared" si="1"/>
        <v>#DIV/0!</v>
      </c>
      <c r="I11" s="37"/>
    </row>
    <row r="12" spans="1:10" ht="12.75">
      <c r="A12" s="35"/>
      <c r="B12" s="36"/>
      <c r="C12" s="38"/>
      <c r="D12" s="38"/>
      <c r="E12" s="39">
        <f t="shared" si="0"/>
        <v>0</v>
      </c>
      <c r="F12" s="40"/>
      <c r="G12" s="41" t="s">
        <v>43</v>
      </c>
      <c r="H12" s="42" t="e">
        <f t="shared" si="1"/>
        <v>#DIV/0!</v>
      </c>
      <c r="I12" s="37"/>
      <c r="J12" s="43"/>
    </row>
    <row r="13" spans="1:10" ht="12.75">
      <c r="A13" s="35"/>
      <c r="B13" s="36"/>
      <c r="C13" s="38"/>
      <c r="D13" s="38"/>
      <c r="E13" s="39">
        <f t="shared" si="0"/>
        <v>0</v>
      </c>
      <c r="F13" s="40"/>
      <c r="G13" s="41" t="s">
        <v>43</v>
      </c>
      <c r="H13" s="42" t="e">
        <f t="shared" si="1"/>
        <v>#DIV/0!</v>
      </c>
      <c r="I13" s="37"/>
      <c r="J13" s="44"/>
    </row>
    <row r="14" spans="1:9" ht="12.75">
      <c r="A14" s="35"/>
      <c r="B14" s="36"/>
      <c r="C14" s="38"/>
      <c r="D14" s="38"/>
      <c r="E14" s="39">
        <f t="shared" si="0"/>
        <v>0</v>
      </c>
      <c r="F14" s="40"/>
      <c r="G14" s="41" t="s">
        <v>43</v>
      </c>
      <c r="H14" s="42" t="e">
        <f t="shared" si="1"/>
        <v>#DIV/0!</v>
      </c>
      <c r="I14" s="37"/>
    </row>
    <row r="15" spans="1:9" ht="12.75">
      <c r="A15" s="35"/>
      <c r="B15" s="36"/>
      <c r="C15" s="38"/>
      <c r="D15" s="38"/>
      <c r="E15" s="39">
        <f t="shared" si="0"/>
        <v>0</v>
      </c>
      <c r="F15" s="40"/>
      <c r="G15" s="41" t="s">
        <v>43</v>
      </c>
      <c r="H15" s="42" t="e">
        <f t="shared" si="1"/>
        <v>#DIV/0!</v>
      </c>
      <c r="I15" s="37"/>
    </row>
    <row r="16" spans="1:9" ht="12.75">
      <c r="A16" s="35"/>
      <c r="B16" s="36"/>
      <c r="C16" s="38"/>
      <c r="D16" s="38"/>
      <c r="E16" s="39">
        <f t="shared" si="0"/>
        <v>0</v>
      </c>
      <c r="F16" s="40"/>
      <c r="G16" s="41" t="s">
        <v>43</v>
      </c>
      <c r="H16" s="42" t="e">
        <f t="shared" si="1"/>
        <v>#DIV/0!</v>
      </c>
      <c r="I16" s="37"/>
    </row>
    <row r="17" spans="1:10" ht="12.75">
      <c r="A17" s="35"/>
      <c r="B17" s="36"/>
      <c r="C17" s="38"/>
      <c r="D17" s="38"/>
      <c r="E17" s="39">
        <f t="shared" si="0"/>
        <v>0</v>
      </c>
      <c r="F17" s="40"/>
      <c r="G17" s="41" t="s">
        <v>43</v>
      </c>
      <c r="H17" s="42" t="e">
        <f t="shared" si="1"/>
        <v>#DIV/0!</v>
      </c>
      <c r="I17" s="37"/>
      <c r="J17" s="45"/>
    </row>
    <row r="18" spans="1:9" ht="12.75">
      <c r="A18" s="35"/>
      <c r="B18" s="36" t="s">
        <v>41</v>
      </c>
      <c r="C18" s="38"/>
      <c r="D18" s="38"/>
      <c r="E18" s="39">
        <f t="shared" si="0"/>
        <v>0</v>
      </c>
      <c r="F18" s="40"/>
      <c r="G18" s="41" t="s">
        <v>43</v>
      </c>
      <c r="H18" s="42" t="e">
        <f t="shared" si="1"/>
        <v>#DIV/0!</v>
      </c>
      <c r="I18" s="37"/>
    </row>
    <row r="19" spans="1:9" ht="12.75">
      <c r="A19" s="35"/>
      <c r="B19" s="36"/>
      <c r="C19" s="38"/>
      <c r="D19" s="38"/>
      <c r="E19" s="39">
        <f t="shared" si="0"/>
        <v>0</v>
      </c>
      <c r="F19" s="40"/>
      <c r="G19" s="41" t="s">
        <v>43</v>
      </c>
      <c r="H19" s="42" t="e">
        <f t="shared" si="1"/>
        <v>#DIV/0!</v>
      </c>
      <c r="I19" s="37"/>
    </row>
    <row r="20" spans="1:9" ht="12.75">
      <c r="A20" s="35"/>
      <c r="B20" s="36"/>
      <c r="C20" s="38"/>
      <c r="D20" s="38"/>
      <c r="E20" s="39">
        <f t="shared" si="0"/>
        <v>0</v>
      </c>
      <c r="F20" s="40"/>
      <c r="G20" s="41" t="s">
        <v>43</v>
      </c>
      <c r="H20" s="42" t="e">
        <f t="shared" si="1"/>
        <v>#DIV/0!</v>
      </c>
      <c r="I20" s="37"/>
    </row>
    <row r="21" spans="1:9" ht="12.75">
      <c r="A21" s="35"/>
      <c r="B21" s="36"/>
      <c r="C21" s="38"/>
      <c r="D21" s="38"/>
      <c r="E21" s="39">
        <f t="shared" si="0"/>
        <v>0</v>
      </c>
      <c r="F21" s="40"/>
      <c r="G21" s="41" t="s">
        <v>43</v>
      </c>
      <c r="H21" s="42" t="e">
        <f t="shared" si="1"/>
        <v>#DIV/0!</v>
      </c>
      <c r="I21" s="37"/>
    </row>
    <row r="22" spans="1:10" ht="12.75">
      <c r="A22" s="35"/>
      <c r="B22" s="36"/>
      <c r="C22" s="38"/>
      <c r="D22" s="38"/>
      <c r="E22" s="39">
        <f t="shared" si="0"/>
        <v>0</v>
      </c>
      <c r="F22" s="40"/>
      <c r="G22" s="41" t="s">
        <v>43</v>
      </c>
      <c r="H22" s="42" t="e">
        <f t="shared" si="1"/>
        <v>#DIV/0!</v>
      </c>
      <c r="I22" s="37"/>
      <c r="J22" s="45"/>
    </row>
    <row r="25" ht="12.75">
      <c r="A25" s="46" t="s">
        <v>55</v>
      </c>
    </row>
    <row r="26" ht="12.75">
      <c r="A26" s="46"/>
    </row>
    <row r="27" ht="12.75">
      <c r="A27" s="46" t="s">
        <v>54</v>
      </c>
    </row>
  </sheetData>
  <sheetProtection/>
  <mergeCells count="8">
    <mergeCell ref="B1:C1"/>
    <mergeCell ref="E1:J1"/>
    <mergeCell ref="B3:C3"/>
    <mergeCell ref="E3:H3"/>
    <mergeCell ref="C4:D5"/>
    <mergeCell ref="A7:B7"/>
    <mergeCell ref="C7:F7"/>
    <mergeCell ref="G7:H7"/>
  </mergeCells>
  <conditionalFormatting sqref="G10:G22">
    <cfRule type="cellIs" priority="1" dxfId="0" operator="lessThan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E21" sqref="E21"/>
    </sheetView>
  </sheetViews>
  <sheetFormatPr defaultColWidth="11.421875" defaultRowHeight="12.75"/>
  <cols>
    <col min="1" max="1" width="8.421875" style="0" customWidth="1"/>
    <col min="2" max="2" width="15.421875" style="0" customWidth="1"/>
    <col min="3" max="3" width="20.140625" style="0" customWidth="1"/>
    <col min="4" max="4" width="20.8515625" style="0" customWidth="1"/>
    <col min="5" max="5" width="16.00390625" style="0" customWidth="1"/>
  </cols>
  <sheetData>
    <row r="1" ht="18">
      <c r="B1" s="1" t="s">
        <v>52</v>
      </c>
    </row>
    <row r="3" ht="18">
      <c r="B3" s="21" t="s">
        <v>51</v>
      </c>
    </row>
    <row r="5" ht="12.75">
      <c r="B5" s="49" t="s">
        <v>44</v>
      </c>
    </row>
    <row r="7" ht="12.75">
      <c r="B7" t="s">
        <v>1</v>
      </c>
    </row>
    <row r="8" ht="12.75">
      <c r="B8" t="s">
        <v>3</v>
      </c>
    </row>
    <row r="9" ht="12.75">
      <c r="B9" t="s">
        <v>4</v>
      </c>
    </row>
    <row r="10" ht="12.75">
      <c r="B10" s="49" t="s">
        <v>46</v>
      </c>
    </row>
    <row r="12" spans="2:9" ht="15.75">
      <c r="B12" s="10" t="s">
        <v>5</v>
      </c>
      <c r="C12" s="6" t="s">
        <v>45</v>
      </c>
      <c r="D12" s="4" t="s">
        <v>16</v>
      </c>
      <c r="E12" s="5"/>
      <c r="F12" s="5"/>
      <c r="G12" s="5"/>
      <c r="H12" s="5"/>
      <c r="I12" s="5"/>
    </row>
    <row r="13" spans="4:9" ht="14.25">
      <c r="D13" s="5" t="s">
        <v>17</v>
      </c>
      <c r="E13" s="5"/>
      <c r="F13" s="5"/>
      <c r="G13" s="5"/>
      <c r="H13" s="5"/>
      <c r="I13" s="5"/>
    </row>
    <row r="14" spans="4:9" ht="14.25">
      <c r="D14" s="5" t="s">
        <v>18</v>
      </c>
      <c r="E14" s="5"/>
      <c r="F14" s="5" t="s">
        <v>19</v>
      </c>
      <c r="H14" s="5"/>
      <c r="I14" s="5"/>
    </row>
    <row r="15" spans="4:9" ht="14.25">
      <c r="D15" s="5"/>
      <c r="E15" s="5"/>
      <c r="F15" s="5"/>
      <c r="G15" s="5"/>
      <c r="H15" s="5"/>
      <c r="I15" s="5"/>
    </row>
    <row r="16" spans="1:4" ht="14.25">
      <c r="A16" s="7"/>
      <c r="D16" s="5" t="s">
        <v>9</v>
      </c>
    </row>
    <row r="17" ht="12.75">
      <c r="A17" s="7"/>
    </row>
    <row r="18" spans="2:6" ht="71.25">
      <c r="B18" s="5"/>
      <c r="C18" s="8" t="s">
        <v>6</v>
      </c>
      <c r="D18" s="8" t="s">
        <v>47</v>
      </c>
      <c r="E18" s="8" t="s">
        <v>7</v>
      </c>
      <c r="F18" s="8" t="s">
        <v>8</v>
      </c>
    </row>
    <row r="19" spans="2:7" ht="15">
      <c r="B19" s="9" t="s">
        <v>2</v>
      </c>
      <c r="C19" s="47">
        <v>2.2</v>
      </c>
      <c r="D19" s="47">
        <v>2</v>
      </c>
      <c r="E19" s="52">
        <f>SUM(E21)</f>
        <v>50.4</v>
      </c>
      <c r="F19" s="48">
        <f>E$19*($C19/$D19-1)</f>
        <v>5.0400000000000045</v>
      </c>
      <c r="G19" s="3"/>
    </row>
    <row r="20" ht="12.75">
      <c r="D20" s="49" t="s">
        <v>57</v>
      </c>
    </row>
    <row r="21" spans="3:5" ht="15">
      <c r="C21" t="s">
        <v>56</v>
      </c>
      <c r="D21" s="51">
        <v>27</v>
      </c>
      <c r="E21" s="53">
        <f>(D21+1)*1.8</f>
        <v>50.4</v>
      </c>
    </row>
    <row r="25" spans="4:7" ht="12.75">
      <c r="D25" s="2"/>
      <c r="E25" s="2"/>
      <c r="F25" s="2"/>
      <c r="G25" s="2"/>
    </row>
  </sheetData>
  <sheetProtection/>
  <printOptions/>
  <pageMargins left="0.787401575" right="0.787401575" top="0.8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8.421875" style="11" customWidth="1"/>
    <col min="2" max="2" width="14.140625" style="11" customWidth="1"/>
    <col min="3" max="3" width="20.140625" style="11" customWidth="1"/>
    <col min="4" max="4" width="20.8515625" style="11" customWidth="1"/>
    <col min="5" max="5" width="22.421875" style="11" customWidth="1"/>
    <col min="6" max="16384" width="11.421875" style="11" customWidth="1"/>
  </cols>
  <sheetData>
    <row r="1" ht="18">
      <c r="B1" s="1" t="s">
        <v>53</v>
      </c>
    </row>
    <row r="3" ht="18">
      <c r="B3" s="21" t="s">
        <v>50</v>
      </c>
    </row>
    <row r="5" ht="12.75">
      <c r="B5" s="11" t="s">
        <v>0</v>
      </c>
    </row>
    <row r="7" ht="12.75">
      <c r="B7" s="11" t="s">
        <v>15</v>
      </c>
    </row>
    <row r="8" ht="12.75">
      <c r="B8" s="11" t="s">
        <v>14</v>
      </c>
    </row>
    <row r="9" ht="12.75">
      <c r="B9" s="11" t="s">
        <v>13</v>
      </c>
    </row>
    <row r="10" ht="12.75">
      <c r="B10" s="49" t="s">
        <v>46</v>
      </c>
    </row>
    <row r="11" ht="12.75">
      <c r="B11" s="49"/>
    </row>
    <row r="12" spans="2:9" ht="15">
      <c r="B12" s="20" t="s">
        <v>5</v>
      </c>
      <c r="C12" s="17" t="s">
        <v>49</v>
      </c>
      <c r="D12" s="19" t="s">
        <v>21</v>
      </c>
      <c r="E12" s="17"/>
      <c r="F12" s="17"/>
      <c r="G12" s="17"/>
      <c r="H12" s="17"/>
      <c r="I12" s="17"/>
    </row>
    <row r="13" spans="4:9" ht="14.25">
      <c r="D13" s="17" t="s">
        <v>12</v>
      </c>
      <c r="E13" s="17"/>
      <c r="F13" s="17"/>
      <c r="G13" s="17"/>
      <c r="H13" s="17"/>
      <c r="I13" s="17"/>
    </row>
    <row r="14" spans="4:9" ht="14.25">
      <c r="D14" s="17" t="s">
        <v>11</v>
      </c>
      <c r="E14" s="17"/>
      <c r="F14" s="17" t="s">
        <v>20</v>
      </c>
      <c r="H14" s="17"/>
      <c r="I14" s="17"/>
    </row>
    <row r="15" spans="4:9" ht="14.25">
      <c r="D15" s="17"/>
      <c r="E15" s="17"/>
      <c r="F15" s="17"/>
      <c r="G15" s="17"/>
      <c r="H15" s="17"/>
      <c r="I15" s="17"/>
    </row>
    <row r="16" spans="1:4" ht="14.25">
      <c r="A16" s="18"/>
      <c r="D16" s="17" t="s">
        <v>10</v>
      </c>
    </row>
    <row r="17" ht="12.75">
      <c r="A17" s="18"/>
    </row>
    <row r="18" spans="2:6" ht="71.25">
      <c r="B18" s="17"/>
      <c r="C18" s="16" t="s">
        <v>6</v>
      </c>
      <c r="D18" s="8" t="s">
        <v>48</v>
      </c>
      <c r="E18" s="16" t="s">
        <v>7</v>
      </c>
      <c r="F18" s="16" t="s">
        <v>8</v>
      </c>
    </row>
    <row r="19" spans="2:7" ht="15">
      <c r="B19" s="15" t="s">
        <v>2</v>
      </c>
      <c r="C19" s="50">
        <v>1.8</v>
      </c>
      <c r="D19" s="50">
        <v>2</v>
      </c>
      <c r="E19" s="14">
        <v>105</v>
      </c>
      <c r="F19" s="22">
        <f>E$19/8*($D19-$C19)</f>
        <v>2.6249999999999996</v>
      </c>
      <c r="G19" s="13"/>
    </row>
    <row r="25" spans="4:7" ht="12.75">
      <c r="D25" s="12"/>
      <c r="E25" s="12"/>
      <c r="F25" s="12"/>
      <c r="G25" s="12"/>
    </row>
  </sheetData>
  <sheetProtection/>
  <printOptions/>
  <pageMargins left="0.787401575" right="0.787401575" top="0.8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Dage Electronic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Brigitta Wrana</dc:creator>
  <cp:keywords/>
  <dc:description/>
  <cp:lastModifiedBy>Jo</cp:lastModifiedBy>
  <cp:lastPrinted>2011-02-02T08:49:03Z</cp:lastPrinted>
  <dcterms:created xsi:type="dcterms:W3CDTF">2011-02-02T08:33:16Z</dcterms:created>
  <dcterms:modified xsi:type="dcterms:W3CDTF">2016-11-20T08:58:15Z</dcterms:modified>
  <cp:category/>
  <cp:version/>
  <cp:contentType/>
  <cp:contentStatus/>
</cp:coreProperties>
</file>